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2"/>
  </bookViews>
  <sheets>
    <sheet name="音乐表演" sheetId="1" r:id="rId1"/>
    <sheet name="舞蹈学" sheetId="2" r:id="rId2"/>
    <sheet name="舞蹈表演" sheetId="3" r:id="rId3"/>
  </sheets>
  <calcPr calcId="144525"/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" name="ID_01BBBD21A11147ABAC6CF9ABAA5A9B74" descr="微信图片_20250908084846_49"/>
        <xdr:cNvPicPr/>
      </xdr:nvPicPr>
      <xdr:blipFill>
        <a:blip r:embed="rId1"/>
        <a:stretch>
          <a:fillRect/>
        </a:stretch>
      </xdr:blipFill>
      <xdr:spPr>
        <a:xfrm>
          <a:off x="0" y="0"/>
          <a:ext cx="10058400" cy="7658735"/>
        </a:xfrm>
        <a:prstGeom prst="rect">
          <a:avLst/>
        </a:prstGeom>
      </xdr:spPr>
    </xdr:pic>
  </etc:cellImage>
  <etc:cellImage>
    <xdr:pic>
      <xdr:nvPicPr>
        <xdr:cNvPr id="3" name="ID_478E210F43354370A8E06411949EC870" descr="微信图片_20250908094309_67"/>
        <xdr:cNvPicPr/>
      </xdr:nvPicPr>
      <xdr:blipFill>
        <a:blip r:embed="rId2"/>
        <a:stretch>
          <a:fillRect/>
        </a:stretch>
      </xdr:blipFill>
      <xdr:spPr>
        <a:xfrm>
          <a:off x="0" y="0"/>
          <a:ext cx="10058400" cy="1151890"/>
        </a:xfrm>
        <a:prstGeom prst="rect">
          <a:avLst/>
        </a:prstGeom>
      </xdr:spPr>
    </xdr:pic>
  </etc:cellImage>
  <etc:cellImage>
    <xdr:pic>
      <xdr:nvPicPr>
        <xdr:cNvPr id="4" name="ID_0780EFCC120F48E48A862DFC6665C876" descr="微信图片_20250908094309_66"/>
        <xdr:cNvPicPr/>
      </xdr:nvPicPr>
      <xdr:blipFill>
        <a:blip r:embed="rId3"/>
        <a:stretch>
          <a:fillRect/>
        </a:stretch>
      </xdr:blipFill>
      <xdr:spPr>
        <a:xfrm>
          <a:off x="0" y="0"/>
          <a:ext cx="10058400" cy="1595120"/>
        </a:xfrm>
        <a:prstGeom prst="rect">
          <a:avLst/>
        </a:prstGeom>
      </xdr:spPr>
    </xdr:pic>
  </etc:cellImage>
  <etc:cellImage>
    <xdr:pic>
      <xdr:nvPicPr>
        <xdr:cNvPr id="5" name="ID_994295C58CB04E0D9A77C8FDA7994CEC" descr="微信图片_20250908084846_51"/>
        <xdr:cNvPicPr/>
      </xdr:nvPicPr>
      <xdr:blipFill>
        <a:blip r:embed="rId4"/>
        <a:stretch>
          <a:fillRect/>
        </a:stretch>
      </xdr:blipFill>
      <xdr:spPr>
        <a:xfrm>
          <a:off x="0" y="0"/>
          <a:ext cx="10058400" cy="3684905"/>
        </a:xfrm>
        <a:prstGeom prst="rect">
          <a:avLst/>
        </a:prstGeom>
      </xdr:spPr>
    </xdr:pic>
  </etc:cellImage>
  <etc:cellImage>
    <xdr:pic>
      <xdr:nvPicPr>
        <xdr:cNvPr id="6" name="ID_417AD7D1298D42ECAEC9A5E97BB71AA0" descr="微信图片_20250908084846_46"/>
        <xdr:cNvPicPr/>
      </xdr:nvPicPr>
      <xdr:blipFill>
        <a:blip r:embed="rId5"/>
        <a:stretch>
          <a:fillRect/>
        </a:stretch>
      </xdr:blipFill>
      <xdr:spPr>
        <a:xfrm>
          <a:off x="0" y="0"/>
          <a:ext cx="10058400" cy="1778635"/>
        </a:xfrm>
        <a:prstGeom prst="rect">
          <a:avLst/>
        </a:prstGeom>
      </xdr:spPr>
    </xdr:pic>
  </etc:cellImage>
  <etc:cellImage>
    <xdr:pic>
      <xdr:nvPicPr>
        <xdr:cNvPr id="7" name="ID_7C39F84FE376474392E383C380954A29" descr="微信图片_20250908084846_62"/>
        <xdr:cNvPicPr/>
      </xdr:nvPicPr>
      <xdr:blipFill>
        <a:blip r:embed="rId6"/>
        <a:stretch>
          <a:fillRect/>
        </a:stretch>
      </xdr:blipFill>
      <xdr:spPr>
        <a:xfrm>
          <a:off x="0" y="0"/>
          <a:ext cx="9677400" cy="4267200"/>
        </a:xfrm>
        <a:prstGeom prst="rect">
          <a:avLst/>
        </a:prstGeom>
      </xdr:spPr>
    </xdr:pic>
  </etc:cellImage>
  <etc:cellImage>
    <xdr:pic>
      <xdr:nvPicPr>
        <xdr:cNvPr id="9" name="ID_4D6BF156C4A14D4CAB9511C82EA72206" descr="微信图片_20250908084846_47"/>
        <xdr:cNvPicPr/>
      </xdr:nvPicPr>
      <xdr:blipFill>
        <a:blip r:embed="rId7"/>
        <a:stretch>
          <a:fillRect/>
        </a:stretch>
      </xdr:blipFill>
      <xdr:spPr>
        <a:xfrm>
          <a:off x="0" y="0"/>
          <a:ext cx="10058400" cy="2925445"/>
        </a:xfrm>
        <a:prstGeom prst="rect">
          <a:avLst/>
        </a:prstGeom>
      </xdr:spPr>
    </xdr:pic>
  </etc:cellImage>
  <etc:cellImage>
    <xdr:pic>
      <xdr:nvPicPr>
        <xdr:cNvPr id="10" name="ID_8FF94971D7894931B45D478960C2AD5C" descr="微信图片_20250908084846_42"/>
        <xdr:cNvPicPr/>
      </xdr:nvPicPr>
      <xdr:blipFill>
        <a:blip r:embed="rId8"/>
        <a:stretch>
          <a:fillRect/>
        </a:stretch>
      </xdr:blipFill>
      <xdr:spPr>
        <a:xfrm>
          <a:off x="0" y="0"/>
          <a:ext cx="10058400" cy="2498725"/>
        </a:xfrm>
        <a:prstGeom prst="rect">
          <a:avLst/>
        </a:prstGeom>
      </xdr:spPr>
    </xdr:pic>
  </etc:cellImage>
  <etc:cellImage>
    <xdr:pic>
      <xdr:nvPicPr>
        <xdr:cNvPr id="11" name="ID_F1D2205CFE4C49A4BE610C40B5CC04AE" descr="微信图片_20250908084846_44"/>
        <xdr:cNvPicPr/>
      </xdr:nvPicPr>
      <xdr:blipFill>
        <a:blip r:embed="rId9"/>
        <a:stretch>
          <a:fillRect/>
        </a:stretch>
      </xdr:blipFill>
      <xdr:spPr>
        <a:xfrm>
          <a:off x="0" y="0"/>
          <a:ext cx="10058400" cy="3150870"/>
        </a:xfrm>
        <a:prstGeom prst="rect">
          <a:avLst/>
        </a:prstGeom>
      </xdr:spPr>
    </xdr:pic>
  </etc:cellImage>
  <etc:cellImage>
    <xdr:pic>
      <xdr:nvPicPr>
        <xdr:cNvPr id="12" name="ID_67D5198AF62D4A3E82FCF2F420FE8F43" descr="微信图片_20250908084846_63"/>
        <xdr:cNvPicPr/>
      </xdr:nvPicPr>
      <xdr:blipFill>
        <a:blip r:embed="rId10"/>
        <a:stretch>
          <a:fillRect/>
        </a:stretch>
      </xdr:blipFill>
      <xdr:spPr>
        <a:xfrm>
          <a:off x="0" y="0"/>
          <a:ext cx="10058400" cy="5900420"/>
        </a:xfrm>
        <a:prstGeom prst="rect">
          <a:avLst/>
        </a:prstGeom>
      </xdr:spPr>
    </xdr:pic>
  </etc:cellImage>
  <etc:cellImage>
    <xdr:pic>
      <xdr:nvPicPr>
        <xdr:cNvPr id="13" name="ID_437D83FFEE8F42808EF830DE89E34DFB" descr="微信图片_20250908094309_68"/>
        <xdr:cNvPicPr/>
      </xdr:nvPicPr>
      <xdr:blipFill>
        <a:blip r:embed="rId11"/>
        <a:stretch>
          <a:fillRect/>
        </a:stretch>
      </xdr:blipFill>
      <xdr:spPr>
        <a:xfrm>
          <a:off x="0" y="0"/>
          <a:ext cx="10058400" cy="2873375"/>
        </a:xfrm>
        <a:prstGeom prst="rect">
          <a:avLst/>
        </a:prstGeom>
      </xdr:spPr>
    </xdr:pic>
  </etc:cellImage>
  <etc:cellImage>
    <xdr:pic>
      <xdr:nvPicPr>
        <xdr:cNvPr id="14" name="ID_B14BE90526EF4A9AB50212FA6BA51491" descr="微信图片_20250908084846_48"/>
        <xdr:cNvPicPr/>
      </xdr:nvPicPr>
      <xdr:blipFill>
        <a:blip r:embed="rId12"/>
        <a:stretch>
          <a:fillRect/>
        </a:stretch>
      </xdr:blipFill>
      <xdr:spPr>
        <a:xfrm>
          <a:off x="0" y="0"/>
          <a:ext cx="10058400" cy="3978910"/>
        </a:xfrm>
        <a:prstGeom prst="rect">
          <a:avLst/>
        </a:prstGeom>
      </xdr:spPr>
    </xdr:pic>
  </etc:cellImage>
  <etc:cellImage>
    <xdr:pic>
      <xdr:nvPicPr>
        <xdr:cNvPr id="15" name="ID_3FC8B6ABD55D402FB32D36A684DB55DC" descr="微信图片_20250908084846_52"/>
        <xdr:cNvPicPr/>
      </xdr:nvPicPr>
      <xdr:blipFill>
        <a:blip r:embed="rId13"/>
        <a:stretch>
          <a:fillRect/>
        </a:stretch>
      </xdr:blipFill>
      <xdr:spPr>
        <a:xfrm>
          <a:off x="0" y="0"/>
          <a:ext cx="10058400" cy="2999105"/>
        </a:xfrm>
        <a:prstGeom prst="rect">
          <a:avLst/>
        </a:prstGeom>
      </xdr:spPr>
    </xdr:pic>
  </etc:cellImage>
  <etc:cellImage>
    <xdr:pic>
      <xdr:nvPicPr>
        <xdr:cNvPr id="16" name="ID_18D0CD9E1ECB45F3A2F54D3D6961FA96" descr="微信图片_20250908084846_58"/>
        <xdr:cNvPicPr/>
      </xdr:nvPicPr>
      <xdr:blipFill>
        <a:blip r:embed="rId14"/>
        <a:stretch>
          <a:fillRect/>
        </a:stretch>
      </xdr:blipFill>
      <xdr:spPr>
        <a:xfrm>
          <a:off x="0" y="0"/>
          <a:ext cx="10058400" cy="4180205"/>
        </a:xfrm>
        <a:prstGeom prst="rect">
          <a:avLst/>
        </a:prstGeom>
      </xdr:spPr>
    </xdr:pic>
  </etc:cellImage>
  <etc:cellImage>
    <xdr:pic>
      <xdr:nvPicPr>
        <xdr:cNvPr id="17" name="ID_C9FFE01BED4547959132CE294E717E83" descr="微信图片_20250908084846_45"/>
        <xdr:cNvPicPr/>
      </xdr:nvPicPr>
      <xdr:blipFill>
        <a:blip r:embed="rId15"/>
        <a:stretch>
          <a:fillRect/>
        </a:stretch>
      </xdr:blipFill>
      <xdr:spPr>
        <a:xfrm>
          <a:off x="0" y="0"/>
          <a:ext cx="10058400" cy="4918710"/>
        </a:xfrm>
        <a:prstGeom prst="rect">
          <a:avLst/>
        </a:prstGeom>
      </xdr:spPr>
    </xdr:pic>
  </etc:cellImage>
  <etc:cellImage>
    <xdr:pic>
      <xdr:nvPicPr>
        <xdr:cNvPr id="18" name="ID_2EB47A2DF3F74213A9751E882F8F2ECF" descr="微信图片_20250908084846_57"/>
        <xdr:cNvPicPr/>
      </xdr:nvPicPr>
      <xdr:blipFill>
        <a:blip r:embed="rId16"/>
        <a:stretch>
          <a:fillRect/>
        </a:stretch>
      </xdr:blipFill>
      <xdr:spPr>
        <a:xfrm>
          <a:off x="0" y="0"/>
          <a:ext cx="10057765" cy="4302125"/>
        </a:xfrm>
        <a:prstGeom prst="rect">
          <a:avLst/>
        </a:prstGeom>
      </xdr:spPr>
    </xdr:pic>
  </etc:cellImage>
  <etc:cellImage>
    <xdr:pic>
      <xdr:nvPicPr>
        <xdr:cNvPr id="19" name="ID_AC31F3C78B6746348DAC192D2E875631" descr="微信图片_20250908084846_60"/>
        <xdr:cNvPicPr/>
      </xdr:nvPicPr>
      <xdr:blipFill>
        <a:blip r:embed="rId17"/>
        <a:stretch>
          <a:fillRect/>
        </a:stretch>
      </xdr:blipFill>
      <xdr:spPr>
        <a:xfrm>
          <a:off x="0" y="0"/>
          <a:ext cx="10058400" cy="6487160"/>
        </a:xfrm>
        <a:prstGeom prst="rect">
          <a:avLst/>
        </a:prstGeom>
      </xdr:spPr>
    </xdr:pic>
  </etc:cellImage>
  <etc:cellImage>
    <xdr:pic>
      <xdr:nvPicPr>
        <xdr:cNvPr id="21" name="ID_1B4BB49C19F748B2823E20F8BC888A02" descr="微信图片_20250908084846_41"/>
        <xdr:cNvPicPr/>
      </xdr:nvPicPr>
      <xdr:blipFill>
        <a:blip r:embed="rId18"/>
        <a:stretch>
          <a:fillRect/>
        </a:stretch>
      </xdr:blipFill>
      <xdr:spPr>
        <a:xfrm>
          <a:off x="0" y="0"/>
          <a:ext cx="10058400" cy="1889125"/>
        </a:xfrm>
        <a:prstGeom prst="rect">
          <a:avLst/>
        </a:prstGeom>
      </xdr:spPr>
    </xdr:pic>
  </etc:cellImage>
  <etc:cellImage>
    <xdr:pic>
      <xdr:nvPicPr>
        <xdr:cNvPr id="22" name="ID_3185DE0EDB97489F80C6FC1C0712AE95" descr="微信图片_20250908084846_59"/>
        <xdr:cNvPicPr/>
      </xdr:nvPicPr>
      <xdr:blipFill>
        <a:blip r:embed="rId19"/>
        <a:stretch>
          <a:fillRect/>
        </a:stretch>
      </xdr:blipFill>
      <xdr:spPr>
        <a:xfrm>
          <a:off x="0" y="0"/>
          <a:ext cx="10058400" cy="4298315"/>
        </a:xfrm>
        <a:prstGeom prst="rect">
          <a:avLst/>
        </a:prstGeom>
      </xdr:spPr>
    </xdr:pic>
  </etc:cellImage>
  <etc:cellImage>
    <xdr:pic>
      <xdr:nvPicPr>
        <xdr:cNvPr id="23" name="ID_735DC6F27758454CBAC778C14B5590B3" descr="微信图片_2025-09-08_090321_583"/>
        <xdr:cNvPicPr/>
      </xdr:nvPicPr>
      <xdr:blipFill>
        <a:blip r:embed="rId20"/>
        <a:stretch>
          <a:fillRect/>
        </a:stretch>
      </xdr:blipFill>
      <xdr:spPr>
        <a:xfrm>
          <a:off x="0" y="0"/>
          <a:ext cx="10057765" cy="3340735"/>
        </a:xfrm>
        <a:prstGeom prst="rect">
          <a:avLst/>
        </a:prstGeom>
      </xdr:spPr>
    </xdr:pic>
  </etc:cellImage>
  <etc:cellImage>
    <xdr:pic>
      <xdr:nvPicPr>
        <xdr:cNvPr id="24" name="ID_431C9177F5604C7DAECE2DAE081C4F3E" descr="微信图片_20250908084846_64"/>
        <xdr:cNvPicPr/>
      </xdr:nvPicPr>
      <xdr:blipFill>
        <a:blip r:embed="rId21"/>
        <a:stretch>
          <a:fillRect/>
        </a:stretch>
      </xdr:blipFill>
      <xdr:spPr>
        <a:xfrm>
          <a:off x="0" y="0"/>
          <a:ext cx="10058400" cy="4974590"/>
        </a:xfrm>
        <a:prstGeom prst="rect">
          <a:avLst/>
        </a:prstGeom>
      </xdr:spPr>
    </xdr:pic>
  </etc:cellImage>
  <etc:cellImage>
    <xdr:pic>
      <xdr:nvPicPr>
        <xdr:cNvPr id="25" name="ID_8043DFF91C7F43FFABBA611764F25168" descr="微信图片_2025-09-08_095147_073"/>
        <xdr:cNvPicPr/>
      </xdr:nvPicPr>
      <xdr:blipFill>
        <a:blip r:embed="rId22"/>
        <a:stretch>
          <a:fillRect/>
        </a:stretch>
      </xdr:blipFill>
      <xdr:spPr>
        <a:xfrm>
          <a:off x="0" y="0"/>
          <a:ext cx="10058400" cy="4706620"/>
        </a:xfrm>
        <a:prstGeom prst="rect">
          <a:avLst/>
        </a:prstGeom>
      </xdr:spPr>
    </xdr:pic>
  </etc:cellImage>
  <etc:cellImage>
    <xdr:pic>
      <xdr:nvPicPr>
        <xdr:cNvPr id="26" name="ID_AC0BFA9200134CEEAB029C0315165F78" descr="微信图片_2025-09-08_095143_308"/>
        <xdr:cNvPicPr/>
      </xdr:nvPicPr>
      <xdr:blipFill>
        <a:blip r:embed="rId23"/>
        <a:stretch>
          <a:fillRect/>
        </a:stretch>
      </xdr:blipFill>
      <xdr:spPr>
        <a:xfrm>
          <a:off x="0" y="0"/>
          <a:ext cx="10058400" cy="6191885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<sst xmlns="http://schemas.openxmlformats.org/spreadsheetml/2006/main" count="254" uniqueCount="91">
  <si>
    <t>附件3</t>
  </si>
  <si>
    <t>四川师范大学推免生信息汇总表</t>
  </si>
  <si>
    <t xml:space="preserve">本表汇总专业： 音乐表演（音乐剧）                                                                                </t>
  </si>
  <si>
    <t xml:space="preserve"> 汇总专业2022级学生数：44人     </t>
  </si>
  <si>
    <t xml:space="preserve">学院：               （盖章） </t>
  </si>
  <si>
    <t>数据填报人：</t>
  </si>
  <si>
    <t>手机号码：</t>
  </si>
  <si>
    <t>数据审核人：</t>
  </si>
  <si>
    <t>序号</t>
  </si>
  <si>
    <t>学院</t>
  </si>
  <si>
    <t>姓名</t>
  </si>
  <si>
    <t>学号</t>
  </si>
  <si>
    <t>性别</t>
  </si>
  <si>
    <t>身份证号</t>
  </si>
  <si>
    <t>手机号</t>
  </si>
  <si>
    <t>毕业专业名称</t>
  </si>
  <si>
    <t>专业人数</t>
  </si>
  <si>
    <t>是否有未解除的处分</t>
  </si>
  <si>
    <t>前五学期校级及以上学习奖学金次数</t>
  </si>
  <si>
    <t>前五学期校级及以上荣誉称号次数</t>
  </si>
  <si>
    <t>外语情况</t>
  </si>
  <si>
    <t>平均绩点</t>
  </si>
  <si>
    <t>总评成绩</t>
  </si>
  <si>
    <t>综合排名</t>
  </si>
  <si>
    <t>审核结果</t>
  </si>
  <si>
    <t>备注</t>
  </si>
  <si>
    <t>舞蹈学院</t>
  </si>
  <si>
    <t>吾子曦</t>
  </si>
  <si>
    <t>女</t>
  </si>
  <si>
    <t>320511200406056520</t>
  </si>
  <si>
    <t>音乐表演</t>
  </si>
  <si>
    <t>无</t>
  </si>
  <si>
    <t>符合</t>
  </si>
  <si>
    <t>邱恩九</t>
  </si>
  <si>
    <t>510403200305043122</t>
  </si>
  <si>
    <t>音乐表演后备公示</t>
  </si>
  <si>
    <t>说明：
1.按教育部统一公示的要求，本表按照本专业推荐指标1：1.2的比例填报拟推免学生名单，后备公示的学生在备注栏填写：“后备公示”。
如遇顺延情况，不再单独公示。
2.“综合排名”这列，同一专业内按：普通序列推免生、“研究生支教团推免专项计划”的顺序对推免生统一排序；注意应符合常规的数理逻辑（如：第1名只有1位、高分在前、低分在后、排名从高到底，请务必检查核实清楚。）
3.在“审核结果”栏目，请拟推免学生手写要求的内容，拍照后再插入，请确保图片清晰可辨。</t>
  </si>
  <si>
    <t xml:space="preserve">本表汇总专业： 舞蹈学                                                                                </t>
  </si>
  <si>
    <t xml:space="preserve"> 汇总专业2022级学生数：99 人     </t>
  </si>
  <si>
    <t>姜雨欣</t>
  </si>
  <si>
    <t>511722200406060040</t>
  </si>
  <si>
    <t>舞蹈学</t>
  </si>
  <si>
    <t>吴紫妍</t>
  </si>
  <si>
    <t>350603200404280028</t>
  </si>
  <si>
    <t>候晨桩</t>
  </si>
  <si>
    <t>男</t>
  </si>
  <si>
    <t>14260120031218651X</t>
  </si>
  <si>
    <t>郝鸿瑶</t>
  </si>
  <si>
    <t>5010104200308280043</t>
  </si>
  <si>
    <t>张鑫娆</t>
  </si>
  <si>
    <t>411324200305263428</t>
  </si>
  <si>
    <t>舞蹈学后备公示</t>
  </si>
  <si>
    <t>徐萌</t>
  </si>
  <si>
    <t>510322200408192802</t>
  </si>
  <si>
    <t>周叶</t>
  </si>
  <si>
    <t>350121200311191582</t>
  </si>
  <si>
    <t>袁小涵</t>
  </si>
  <si>
    <t>500226200404240342</t>
  </si>
  <si>
    <t xml:space="preserve">本表汇总专业： 舞蹈表演                                                                                </t>
  </si>
  <si>
    <t xml:space="preserve"> 汇总专业2022级学生数：175  人     </t>
  </si>
  <si>
    <t>王庆琳</t>
  </si>
  <si>
    <t>371328200501040021</t>
  </si>
  <si>
    <t>舞蹈表演</t>
  </si>
  <si>
    <t>邓永琪</t>
  </si>
  <si>
    <t>360122200406240322</t>
  </si>
  <si>
    <t>研究生支教团</t>
  </si>
  <si>
    <t>胡明月</t>
  </si>
  <si>
    <t>370982200402182000</t>
  </si>
  <si>
    <t>国标后备</t>
  </si>
  <si>
    <t>龙星辰</t>
  </si>
  <si>
    <t>510802200405270029</t>
  </si>
  <si>
    <t>殷航</t>
  </si>
  <si>
    <t>511526200301145018</t>
  </si>
  <si>
    <t>李小杰</t>
  </si>
  <si>
    <t>140902200403180077</t>
  </si>
  <si>
    <t>李欣璐</t>
  </si>
  <si>
    <t>510112200406120043</t>
  </si>
  <si>
    <t>张恩琦</t>
  </si>
  <si>
    <t>330381200312052545</t>
  </si>
  <si>
    <t>何秋莲</t>
  </si>
  <si>
    <t>510703200411153284</t>
  </si>
  <si>
    <t>民间舞后备公示</t>
  </si>
  <si>
    <t>潘思丞</t>
  </si>
  <si>
    <t>511102200409160727</t>
  </si>
  <si>
    <t>刘新颖</t>
  </si>
  <si>
    <t>511304200401020029</t>
  </si>
  <si>
    <t>贾静文</t>
  </si>
  <si>
    <t>43122220040315030X</t>
  </si>
  <si>
    <t>中国舞后备公示</t>
  </si>
  <si>
    <t>张嘉眙</t>
  </si>
  <si>
    <t>140106200408241926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</si>
</sst>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name val="小标宋"/>
      <charset val="134"/>
    </font>
    <font>
      <sz val="12"/>
      <name val="黑体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9"/>
      <color theme="1"/>
      <name val="黑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0"/>
      <color theme="1"/>
      <name val="黑体"/>
      <charset val="134"/>
    </font>
    <font>
      <b/>
      <sz val="10"/>
      <color rgb="FFFF0000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5" applyNumberFormat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26" fillId="4" borderId="15" applyNumberFormat="0" applyAlignment="0" applyProtection="0">
      <alignment vertical="center"/>
    </xf>
    <xf numFmtId="0" fontId="27" fillId="5" borderId="17" applyNumberFormat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" fillId="0" borderId="1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left" vertical="center" shrinkToFit="1"/>
    </xf>
    <xf numFmtId="0" fontId="1" fillId="0" borderId="2" xfId="0" applyFont="1" applyBorder="1" applyAlignment="1">
      <alignment horizontal="left" vertical="center" shrinkToFit="1"/>
    </xf>
    <xf numFmtId="49" fontId="1" fillId="0" borderId="2" xfId="0" applyNumberFormat="1" applyFont="1" applyBorder="1" applyAlignment="1">
      <alignment horizontal="left" vertical="center" shrinkToFit="1"/>
    </xf>
    <xf numFmtId="0" fontId="2" fillId="0" borderId="3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49" fontId="3" fillId="0" borderId="4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shrinkToFit="1"/>
    </xf>
    <xf numFmtId="49" fontId="4" fillId="0" borderId="4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7" fillId="0" borderId="4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 shrinkToFit="1"/>
    </xf>
    <xf numFmtId="0" fontId="8" fillId="0" borderId="4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shrinkToFit="1"/>
    </xf>
    <xf numFmtId="0" fontId="7" fillId="0" borderId="4" xfId="0" applyFont="1" applyFill="1" applyBorder="1" applyAlignment="1">
      <alignment horizontal="center" vertical="center" shrinkToFit="1"/>
    </xf>
    <xf numFmtId="0" fontId="5" fillId="0" borderId="4" xfId="0" applyNumberFormat="1" applyFont="1" applyFill="1" applyBorder="1" applyAlignment="1">
      <alignment vertical="center" shrinkToFit="1"/>
    </xf>
    <xf numFmtId="0" fontId="9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49" fontId="9" fillId="0" borderId="4" xfId="0" applyNumberFormat="1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 shrinkToFit="1"/>
    </xf>
    <xf numFmtId="0" fontId="4" fillId="0" borderId="4" xfId="0" applyFont="1" applyBorder="1" applyAlignment="1">
      <alignment horizontal="center" vertical="center" wrapText="1" shrinkToFit="1"/>
    </xf>
    <xf numFmtId="176" fontId="11" fillId="0" borderId="4" xfId="0" applyNumberFormat="1" applyFont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176" fontId="11" fillId="0" borderId="4" xfId="0" applyNumberFormat="1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176" fontId="0" fillId="0" borderId="4" xfId="0" applyNumberFormat="1" applyFont="1" applyBorder="1" applyAlignment="1">
      <alignment horizontal="center" vertical="center" shrinkToFit="1"/>
    </xf>
    <xf numFmtId="0" fontId="1" fillId="0" borderId="8" xfId="0" applyFont="1" applyBorder="1" applyAlignment="1">
      <alignment horizontal="left" vertical="center" shrinkToFi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 shrinkToFit="1"/>
    </xf>
    <xf numFmtId="0" fontId="14" fillId="0" borderId="4" xfId="0" applyFont="1" applyFill="1" applyBorder="1" applyAlignment="1">
      <alignment horizontal="center" vertical="center" shrinkToFit="1"/>
    </xf>
    <xf numFmtId="0" fontId="7" fillId="0" borderId="4" xfId="0" applyFont="1" applyFill="1" applyBorder="1">
      <alignment vertical="center"/>
    </xf>
    <xf numFmtId="0" fontId="7" fillId="0" borderId="0" xfId="0" applyFont="1" applyFill="1">
      <alignment vertical="center"/>
    </xf>
    <xf numFmtId="0" fontId="4" fillId="0" borderId="0" xfId="0" applyFont="1">
      <alignment vertical="center"/>
    </xf>
    <xf numFmtId="0" fontId="5" fillId="0" borderId="4" xfId="0" applyNumberFormat="1" applyFont="1" applyBorder="1" applyAlignment="1">
      <alignment horizontal="center" vertical="center" shrinkToFit="1"/>
    </xf>
    <xf numFmtId="0" fontId="7" fillId="0" borderId="4" xfId="0" applyNumberFormat="1" applyFont="1" applyBorder="1" applyAlignment="1">
      <alignment horizontal="center" vertical="center" shrinkToFit="1"/>
    </xf>
    <xf numFmtId="176" fontId="12" fillId="0" borderId="4" xfId="0" applyNumberFormat="1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 shrinkToFit="1"/>
    </xf>
    <xf numFmtId="176" fontId="6" fillId="0" borderId="4" xfId="0" applyNumberFormat="1" applyFont="1" applyFill="1" applyBorder="1" applyAlignment="1">
      <alignment horizontal="center" vertical="center" shrinkToFit="1"/>
    </xf>
    <xf numFmtId="176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15" fillId="0" borderId="4" xfId="0" applyFont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/>
    </xf>
    <xf numFmtId="0" fontId="1" fillId="0" borderId="0" xfId="0" applyFont="1" applyBorder="1" applyAlignment="1">
      <alignment vertical="center" shrinkToFit="1"/>
    </xf>
    <xf numFmtId="0" fontId="2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 shrinkToFit="1"/>
    </xf>
    <xf numFmtId="0" fontId="15" fillId="0" borderId="4" xfId="0" applyFont="1" applyBorder="1" applyAlignment="1" quotePrefix="1">
      <alignment horizontal="center" vertical="center" shrinkToFit="1"/>
    </xf>
    <xf numFmtId="0" fontId="7" fillId="0" borderId="4" xfId="0" applyFont="1" applyFill="1" applyBorder="1" applyAlignment="1" quotePrefix="1">
      <alignment horizontal="center" vertical="center" shrinkToFit="1"/>
    </xf>
    <xf numFmtId="0" fontId="7" fillId="0" borderId="4" xfId="0" applyFont="1" applyBorder="1" applyAlignment="1" quotePrefix="1">
      <alignment horizontal="center" vertical="center" shrinkToFit="1"/>
    </xf>
    <xf numFmtId="0" fontId="5" fillId="0" borderId="4" xfId="0" applyNumberFormat="1" applyFont="1" applyBorder="1" applyAlignment="1" quotePrefix="1">
      <alignment horizontal="center" vertical="center" shrinkToFit="1"/>
    </xf>
    <xf numFmtId="0" fontId="7" fillId="0" borderId="4" xfId="0" applyNumberFormat="1" applyFont="1" applyBorder="1" applyAlignment="1" quotePrefix="1">
      <alignment horizontal="center" vertical="center" shrinkToFit="1"/>
    </xf>
    <xf numFmtId="0" fontId="5" fillId="0" borderId="4" xfId="0" applyNumberFormat="1" applyFont="1" applyFill="1" applyBorder="1" applyAlignment="1" quotePrefix="1">
      <alignment horizontal="center" vertical="center" shrinkToFit="1"/>
    </xf>
    <xf numFmtId="0" fontId="5" fillId="0" borderId="4" xfId="0" applyNumberFormat="1" applyFont="1" applyFill="1" applyBorder="1" applyAlignment="1" quotePrefix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9.jpeg"/><Relationship Id="rId8" Type="http://schemas.openxmlformats.org/officeDocument/2006/relationships/image" Target="media/image8.jpeg"/><Relationship Id="rId7" Type="http://schemas.openxmlformats.org/officeDocument/2006/relationships/image" Target="media/image7.jpeg"/><Relationship Id="rId6" Type="http://schemas.openxmlformats.org/officeDocument/2006/relationships/image" Target="media/image6.jpeg"/><Relationship Id="rId5" Type="http://schemas.openxmlformats.org/officeDocument/2006/relationships/image" Target="media/image5.jpeg"/><Relationship Id="rId4" Type="http://schemas.openxmlformats.org/officeDocument/2006/relationships/image" Target="media/image4.jpeg"/><Relationship Id="rId3" Type="http://schemas.openxmlformats.org/officeDocument/2006/relationships/image" Target="media/image3.jpeg"/><Relationship Id="rId23" Type="http://schemas.openxmlformats.org/officeDocument/2006/relationships/image" Target="media/image23.jpeg"/><Relationship Id="rId22" Type="http://schemas.openxmlformats.org/officeDocument/2006/relationships/image" Target="media/image22.jpeg"/><Relationship Id="rId21" Type="http://schemas.openxmlformats.org/officeDocument/2006/relationships/image" Target="media/image21.jpeg"/><Relationship Id="rId20" Type="http://schemas.openxmlformats.org/officeDocument/2006/relationships/image" Target="media/image20.jpeg"/><Relationship Id="rId2" Type="http://schemas.openxmlformats.org/officeDocument/2006/relationships/image" Target="media/image2.jpeg"/><Relationship Id="rId19" Type="http://schemas.openxmlformats.org/officeDocument/2006/relationships/image" Target="media/image19.jpeg"/><Relationship Id="rId18" Type="http://schemas.openxmlformats.org/officeDocument/2006/relationships/image" Target="media/image18.jpeg"/><Relationship Id="rId17" Type="http://schemas.openxmlformats.org/officeDocument/2006/relationships/image" Target="media/image17.jpeg"/><Relationship Id="rId16" Type="http://schemas.openxmlformats.org/officeDocument/2006/relationships/image" Target="media/image16.jpeg"/><Relationship Id="rId15" Type="http://schemas.openxmlformats.org/officeDocument/2006/relationships/image" Target="media/image15.jpeg"/><Relationship Id="rId14" Type="http://schemas.openxmlformats.org/officeDocument/2006/relationships/image" Target="media/image14.jpeg"/><Relationship Id="rId13" Type="http://schemas.openxmlformats.org/officeDocument/2006/relationships/image" Target="media/image13.jpeg"/><Relationship Id="rId12" Type="http://schemas.openxmlformats.org/officeDocument/2006/relationships/image" Target="media/image12.jpeg"/><Relationship Id="rId11" Type="http://schemas.openxmlformats.org/officeDocument/2006/relationships/image" Target="media/image11.jpeg"/><Relationship Id="rId10" Type="http://schemas.openxmlformats.org/officeDocument/2006/relationships/image" Target="media/image10.jpeg"/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7" Type="http://www.wps.cn/officeDocument/2020/cellImage" Target="cellimages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9"/>
  <sheetViews>
    <sheetView workbookViewId="0">
      <selection activeCell="Q7" sqref="Q7"/>
    </sheetView>
  </sheetViews>
  <sheetFormatPr defaultColWidth="9" defaultRowHeight="13.5"/>
  <cols>
    <col min="1" max="1" width="5.4" customWidth="1"/>
    <col min="2" max="2" width="6.33333333333333" customWidth="1"/>
    <col min="3" max="3" width="7.13333333333333" customWidth="1"/>
    <col min="4" max="4" width="6.33333333333333" customWidth="1"/>
    <col min="5" max="5" width="5.6" customWidth="1"/>
    <col min="7" max="7" width="5.66666666666667" customWidth="1"/>
    <col min="9" max="9" width="7.375" customWidth="1"/>
    <col min="10" max="10" width="8.8" customWidth="1"/>
    <col min="11" max="11" width="8.375" customWidth="1"/>
    <col min="12" max="12" width="7.625" customWidth="1"/>
    <col min="13" max="13" width="5.475" customWidth="1"/>
    <col min="14" max="14" width="5.6" customWidth="1"/>
    <col min="15" max="15" width="5.86666666666667" customWidth="1"/>
    <col min="16" max="16" width="5.66666666666667" customWidth="1"/>
    <col min="17" max="17" width="18.75" customWidth="1"/>
    <col min="18" max="18" width="8.66666666666667" customWidth="1"/>
  </cols>
  <sheetData>
    <row r="1" s="53" customFormat="1" ht="18.4" customHeight="1" spans="1:3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37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</row>
    <row r="2" ht="28.9" customHeight="1" spans="1:2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57"/>
      <c r="T2" s="57"/>
      <c r="U2" s="57"/>
    </row>
    <row r="3" ht="18.4" customHeight="1" spans="1:35">
      <c r="A3" s="8" t="s">
        <v>2</v>
      </c>
      <c r="B3" s="8"/>
      <c r="C3" s="8"/>
      <c r="D3" s="8"/>
      <c r="E3" s="8"/>
      <c r="F3" s="8"/>
      <c r="G3" s="8"/>
      <c r="H3" s="8"/>
      <c r="I3" s="8" t="s">
        <v>3</v>
      </c>
      <c r="J3" s="8"/>
      <c r="K3" s="8"/>
      <c r="L3" s="8"/>
      <c r="M3" s="8"/>
      <c r="N3" s="25" t="s">
        <v>4</v>
      </c>
      <c r="O3" s="26"/>
      <c r="P3" s="26"/>
      <c r="Q3" s="26"/>
      <c r="R3" s="38"/>
      <c r="S3" s="58"/>
      <c r="T3" s="58"/>
      <c r="U3" s="58"/>
      <c r="V3" s="58"/>
      <c r="W3" s="53"/>
      <c r="X3" s="58"/>
      <c r="Y3" s="58"/>
      <c r="Z3" s="58"/>
      <c r="AA3" s="58"/>
      <c r="AB3" s="58"/>
      <c r="AC3" s="58"/>
      <c r="AD3" s="58"/>
      <c r="AE3" s="58"/>
      <c r="AF3" s="53"/>
      <c r="AG3" s="53"/>
      <c r="AH3" s="53"/>
      <c r="AI3" s="53"/>
    </row>
    <row r="4" ht="21" customHeight="1" spans="1:35">
      <c r="A4" s="8" t="s">
        <v>5</v>
      </c>
      <c r="B4" s="8"/>
      <c r="C4" s="8"/>
      <c r="D4" s="8"/>
      <c r="E4" s="8"/>
      <c r="F4" s="8"/>
      <c r="G4" s="8"/>
      <c r="H4" s="8" t="s">
        <v>6</v>
      </c>
      <c r="I4" s="8"/>
      <c r="J4" s="8"/>
      <c r="K4" s="8" t="s">
        <v>7</v>
      </c>
      <c r="L4" s="8"/>
      <c r="M4" s="8"/>
      <c r="N4" s="27"/>
      <c r="O4" s="28"/>
      <c r="P4" s="28"/>
      <c r="Q4" s="28"/>
      <c r="R4" s="39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3"/>
      <c r="AG4" s="53"/>
      <c r="AH4" s="53"/>
      <c r="AI4" s="53"/>
    </row>
    <row r="5" s="14" customFormat="1" ht="43" customHeight="1" spans="1:35">
      <c r="A5" s="10" t="s">
        <v>8</v>
      </c>
      <c r="B5" s="10" t="s">
        <v>9</v>
      </c>
      <c r="C5" s="10" t="s">
        <v>10</v>
      </c>
      <c r="D5" s="10" t="s">
        <v>11</v>
      </c>
      <c r="E5" s="10" t="s">
        <v>12</v>
      </c>
      <c r="F5" s="10" t="s">
        <v>13</v>
      </c>
      <c r="G5" s="10" t="s">
        <v>14</v>
      </c>
      <c r="H5" s="10" t="s">
        <v>15</v>
      </c>
      <c r="I5" s="10" t="s">
        <v>16</v>
      </c>
      <c r="J5" s="29" t="s">
        <v>17</v>
      </c>
      <c r="K5" s="29" t="s">
        <v>18</v>
      </c>
      <c r="L5" s="29" t="s">
        <v>19</v>
      </c>
      <c r="M5" s="30" t="s">
        <v>20</v>
      </c>
      <c r="N5" s="30" t="s">
        <v>21</v>
      </c>
      <c r="O5" s="30" t="s">
        <v>22</v>
      </c>
      <c r="P5" s="30" t="s">
        <v>23</v>
      </c>
      <c r="Q5" s="40" t="s">
        <v>24</v>
      </c>
      <c r="R5" s="10" t="s">
        <v>25</v>
      </c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</row>
    <row r="6" s="14" customFormat="1" ht="30" customHeight="1" spans="1:35">
      <c r="A6" s="12">
        <v>1</v>
      </c>
      <c r="B6" s="12" t="s">
        <v>26</v>
      </c>
      <c r="C6" s="54" t="s">
        <v>27</v>
      </c>
      <c r="D6" s="15">
        <v>2022290131</v>
      </c>
      <c r="E6" s="54" t="s">
        <v>28</v>
      </c>
      <c r="F6" s="60" t="s">
        <v>29</v>
      </c>
      <c r="G6" s="15">
        <v>13228189262</v>
      </c>
      <c r="H6" s="54" t="s">
        <v>30</v>
      </c>
      <c r="I6" s="15">
        <v>44</v>
      </c>
      <c r="J6" s="54" t="s">
        <v>31</v>
      </c>
      <c r="K6" s="15">
        <v>6</v>
      </c>
      <c r="L6" s="15">
        <v>10</v>
      </c>
      <c r="M6" s="54" t="s">
        <v>32</v>
      </c>
      <c r="N6" s="15">
        <v>3.57</v>
      </c>
      <c r="O6" s="15">
        <v>87.88</v>
      </c>
      <c r="P6" s="15">
        <v>1</v>
      </c>
      <c r="Q6" s="15" t="str">
        <f>_xlfn.DISPIMG("ID_01BBBD21A11147ABAC6CF9ABAA5A9B74",1)</f>
        <v>=DISPIMG("ID_01BBBD21A11147ABAC6CF9ABAA5A9B74",1)</v>
      </c>
      <c r="R6" s="15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</row>
    <row r="7" s="14" customFormat="1" ht="30" customHeight="1" spans="1:18">
      <c r="A7" s="12">
        <v>2</v>
      </c>
      <c r="B7" s="12" t="s">
        <v>26</v>
      </c>
      <c r="C7" s="45" t="s">
        <v>33</v>
      </c>
      <c r="D7" s="45">
        <v>2022290120</v>
      </c>
      <c r="E7" s="45" t="s">
        <v>28</v>
      </c>
      <c r="F7" s="45" t="s">
        <v>34</v>
      </c>
      <c r="G7" s="45">
        <v>18782324248</v>
      </c>
      <c r="H7" s="12" t="s">
        <v>30</v>
      </c>
      <c r="I7" s="12">
        <v>44</v>
      </c>
      <c r="J7" s="55" t="s">
        <v>31</v>
      </c>
      <c r="K7" s="55">
        <v>4</v>
      </c>
      <c r="L7" s="55">
        <v>5</v>
      </c>
      <c r="M7" s="55" t="s">
        <v>32</v>
      </c>
      <c r="N7" s="12">
        <v>3.38</v>
      </c>
      <c r="O7" s="12">
        <v>87.33</v>
      </c>
      <c r="P7" s="12">
        <v>2</v>
      </c>
      <c r="Q7" t="str">
        <f>_xlfn.DISPIMG("ID_8043DFF91C7F43FFABBA611764F25168",1)</f>
        <v>=DISPIMG("ID_8043DFF91C7F43FFABBA611764F25168",1)</v>
      </c>
      <c r="R7" s="15" t="s">
        <v>35</v>
      </c>
    </row>
    <row r="8" s="14" customFormat="1" ht="20" customHeight="1" spans="1:18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ht="133" customHeight="1" spans="1:18">
      <c r="A9" s="22" t="s">
        <v>36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</sheetData>
  <mergeCells count="9">
    <mergeCell ref="A1:R1"/>
    <mergeCell ref="A2:R2"/>
    <mergeCell ref="A3:H3"/>
    <mergeCell ref="I3:M3"/>
    <mergeCell ref="A4:F4"/>
    <mergeCell ref="H4:J4"/>
    <mergeCell ref="K4:M4"/>
    <mergeCell ref="A9:R9"/>
    <mergeCell ref="N3:R4"/>
  </mergeCells>
  <printOptions horizontalCentered="1"/>
  <pageMargins left="0.511811023622047" right="0.511811023622047" top="0.551181102362205" bottom="0.551181102362205" header="0.31496062992126" footer="0.31496062992126"/>
  <pageSetup paperSize="9" scale="9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4"/>
  <sheetViews>
    <sheetView workbookViewId="0">
      <selection activeCell="N10" sqref="N10"/>
    </sheetView>
  </sheetViews>
  <sheetFormatPr defaultColWidth="9" defaultRowHeight="13.5"/>
  <cols>
    <col min="1" max="1" width="6.125" customWidth="1"/>
    <col min="4" max="4" width="11.775" style="2"/>
    <col min="5" max="5" width="7.25" customWidth="1"/>
    <col min="17" max="17" width="40.1916666666667"/>
  </cols>
  <sheetData>
    <row r="1" spans="1:18">
      <c r="A1" s="3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37"/>
    </row>
    <row r="2" ht="20.25" spans="1:18">
      <c r="A2" s="6" t="s">
        <v>1</v>
      </c>
      <c r="B2" s="6"/>
      <c r="C2" s="6"/>
      <c r="D2" s="7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ht="21" customHeight="1" spans="1:18">
      <c r="A3" s="8" t="s">
        <v>37</v>
      </c>
      <c r="B3" s="8"/>
      <c r="C3" s="8"/>
      <c r="D3" s="9"/>
      <c r="E3" s="8"/>
      <c r="F3" s="8"/>
      <c r="G3" s="8"/>
      <c r="H3" s="8"/>
      <c r="I3" s="8" t="s">
        <v>38</v>
      </c>
      <c r="J3" s="8"/>
      <c r="K3" s="8"/>
      <c r="L3" s="8"/>
      <c r="M3" s="8"/>
      <c r="N3" s="25" t="s">
        <v>4</v>
      </c>
      <c r="O3" s="26"/>
      <c r="P3" s="26"/>
      <c r="Q3" s="26"/>
      <c r="R3" s="38"/>
    </row>
    <row r="4" ht="14.25" spans="1:18">
      <c r="A4" s="8" t="s">
        <v>5</v>
      </c>
      <c r="B4" s="8"/>
      <c r="C4" s="8"/>
      <c r="D4" s="9"/>
      <c r="E4" s="8"/>
      <c r="F4" s="8"/>
      <c r="G4" s="8"/>
      <c r="H4" s="8" t="s">
        <v>6</v>
      </c>
      <c r="I4" s="8"/>
      <c r="J4" s="8"/>
      <c r="K4" s="8" t="s">
        <v>7</v>
      </c>
      <c r="L4" s="8"/>
      <c r="M4" s="8"/>
      <c r="N4" s="27"/>
      <c r="O4" s="28"/>
      <c r="P4" s="28"/>
      <c r="Q4" s="28"/>
      <c r="R4" s="39"/>
    </row>
    <row r="5" s="44" customFormat="1" ht="45" customHeight="1" spans="1:18">
      <c r="A5" s="10" t="s">
        <v>8</v>
      </c>
      <c r="B5" s="10" t="s">
        <v>9</v>
      </c>
      <c r="C5" s="10" t="s">
        <v>10</v>
      </c>
      <c r="D5" s="11" t="s">
        <v>11</v>
      </c>
      <c r="E5" s="10" t="s">
        <v>12</v>
      </c>
      <c r="F5" s="10" t="s">
        <v>13</v>
      </c>
      <c r="G5" s="10" t="s">
        <v>14</v>
      </c>
      <c r="H5" s="10" t="s">
        <v>15</v>
      </c>
      <c r="I5" s="10" t="s">
        <v>16</v>
      </c>
      <c r="J5" s="29" t="s">
        <v>17</v>
      </c>
      <c r="K5" s="29" t="s">
        <v>18</v>
      </c>
      <c r="L5" s="29" t="s">
        <v>19</v>
      </c>
      <c r="M5" s="30" t="s">
        <v>20</v>
      </c>
      <c r="N5" s="30" t="s">
        <v>21</v>
      </c>
      <c r="O5" s="30" t="s">
        <v>22</v>
      </c>
      <c r="P5" s="30" t="s">
        <v>23</v>
      </c>
      <c r="Q5" s="40" t="s">
        <v>24</v>
      </c>
      <c r="R5" s="10" t="s">
        <v>25</v>
      </c>
    </row>
    <row r="6" ht="25" customHeight="1" spans="1:18">
      <c r="A6" s="15">
        <v>1</v>
      </c>
      <c r="B6" s="12" t="s">
        <v>26</v>
      </c>
      <c r="C6" s="18" t="s">
        <v>39</v>
      </c>
      <c r="D6" s="18">
        <v>2022290325</v>
      </c>
      <c r="E6" s="20" t="s">
        <v>28</v>
      </c>
      <c r="F6" s="61" t="s">
        <v>40</v>
      </c>
      <c r="G6" s="20">
        <v>19119080666</v>
      </c>
      <c r="H6" s="35" t="s">
        <v>41</v>
      </c>
      <c r="I6" s="35">
        <v>99</v>
      </c>
      <c r="J6" s="34" t="s">
        <v>31</v>
      </c>
      <c r="K6" s="34">
        <v>5</v>
      </c>
      <c r="L6" s="20">
        <v>6</v>
      </c>
      <c r="M6" s="20" t="s">
        <v>32</v>
      </c>
      <c r="N6" s="20">
        <v>3.64</v>
      </c>
      <c r="O6" s="47">
        <v>93.41</v>
      </c>
      <c r="P6" s="12">
        <v>1</v>
      </c>
      <c r="Q6" s="15" t="str">
        <f>_xlfn.DISPIMG("ID_478E210F43354370A8E06411949EC870",1)</f>
        <v>=DISPIMG("ID_478E210F43354370A8E06411949EC870",1)</v>
      </c>
      <c r="R6" s="52"/>
    </row>
    <row r="7" ht="25" customHeight="1" spans="1:18">
      <c r="A7" s="15">
        <v>2</v>
      </c>
      <c r="B7" s="12" t="s">
        <v>26</v>
      </c>
      <c r="C7" s="18" t="s">
        <v>42</v>
      </c>
      <c r="D7" s="18">
        <v>2022290361</v>
      </c>
      <c r="E7" s="15" t="s">
        <v>28</v>
      </c>
      <c r="F7" s="62" t="s">
        <v>43</v>
      </c>
      <c r="G7" s="15">
        <v>13908220354</v>
      </c>
      <c r="H7" s="35" t="s">
        <v>41</v>
      </c>
      <c r="I7" s="35">
        <v>99</v>
      </c>
      <c r="J7" s="35" t="s">
        <v>31</v>
      </c>
      <c r="K7" s="35">
        <v>4</v>
      </c>
      <c r="L7" s="15">
        <v>4</v>
      </c>
      <c r="M7" s="15" t="s">
        <v>32</v>
      </c>
      <c r="N7" s="15">
        <v>3.14</v>
      </c>
      <c r="O7" s="47">
        <v>92.91</v>
      </c>
      <c r="P7" s="12">
        <v>2</v>
      </c>
      <c r="Q7" s="15" t="str">
        <f>_xlfn.DISPIMG("ID_0780EFCC120F48E48A862DFC6665C876",1)</f>
        <v>=DISPIMG("ID_0780EFCC120F48E48A862DFC6665C876",1)</v>
      </c>
      <c r="R7" s="52"/>
    </row>
    <row r="8" ht="25" customHeight="1" spans="1:18">
      <c r="A8" s="15">
        <v>3</v>
      </c>
      <c r="B8" s="12" t="s">
        <v>26</v>
      </c>
      <c r="C8" s="18" t="s">
        <v>44</v>
      </c>
      <c r="D8" s="18">
        <v>2022290319</v>
      </c>
      <c r="E8" s="20" t="s">
        <v>45</v>
      </c>
      <c r="F8" s="20" t="s">
        <v>46</v>
      </c>
      <c r="G8" s="20">
        <v>18534156730</v>
      </c>
      <c r="H8" s="35" t="s">
        <v>41</v>
      </c>
      <c r="I8" s="35">
        <v>99</v>
      </c>
      <c r="J8" s="34" t="s">
        <v>31</v>
      </c>
      <c r="K8" s="34">
        <v>5</v>
      </c>
      <c r="L8" s="20">
        <v>9</v>
      </c>
      <c r="M8" s="20" t="s">
        <v>32</v>
      </c>
      <c r="N8" s="20">
        <v>3.52</v>
      </c>
      <c r="O8" s="47">
        <v>90.66</v>
      </c>
      <c r="P8" s="12">
        <v>3</v>
      </c>
      <c r="Q8" s="15" t="str">
        <f>_xlfn.DISPIMG("ID_417AD7D1298D42ECAEC9A5E97BB71AA0",1)</f>
        <v>=DISPIMG("ID_417AD7D1298D42ECAEC9A5E97BB71AA0",1)</v>
      </c>
      <c r="R8" s="52"/>
    </row>
    <row r="9" ht="25" customHeight="1" spans="1:18">
      <c r="A9" s="15">
        <v>4</v>
      </c>
      <c r="B9" s="12" t="s">
        <v>26</v>
      </c>
      <c r="C9" s="18" t="s">
        <v>47</v>
      </c>
      <c r="D9" s="18">
        <v>2022290316</v>
      </c>
      <c r="E9" s="15" t="s">
        <v>28</v>
      </c>
      <c r="F9" s="62" t="s">
        <v>48</v>
      </c>
      <c r="G9" s="15">
        <v>18702822265</v>
      </c>
      <c r="H9" s="35" t="s">
        <v>41</v>
      </c>
      <c r="I9" s="35">
        <v>99</v>
      </c>
      <c r="J9" s="35" t="s">
        <v>31</v>
      </c>
      <c r="K9" s="35">
        <v>6</v>
      </c>
      <c r="L9" s="15">
        <v>10</v>
      </c>
      <c r="M9" s="15" t="s">
        <v>32</v>
      </c>
      <c r="N9" s="15">
        <v>3.55</v>
      </c>
      <c r="O9" s="47">
        <v>90.5</v>
      </c>
      <c r="P9" s="12">
        <v>4</v>
      </c>
      <c r="Q9" s="15" t="str">
        <f>_xlfn.DISPIMG("ID_994295C58CB04E0D9A77C8FDA7994CEC",1)</f>
        <v>=DISPIMG("ID_994295C58CB04E0D9A77C8FDA7994CEC",1)</v>
      </c>
      <c r="R9" s="15"/>
    </row>
    <row r="10" ht="25" customHeight="1" spans="1:18">
      <c r="A10" s="15">
        <v>5</v>
      </c>
      <c r="B10" s="12" t="s">
        <v>26</v>
      </c>
      <c r="C10" s="18" t="s">
        <v>49</v>
      </c>
      <c r="D10" s="18">
        <v>2022290382</v>
      </c>
      <c r="E10" s="45" t="s">
        <v>28</v>
      </c>
      <c r="F10" s="63" t="s">
        <v>50</v>
      </c>
      <c r="G10" s="45">
        <v>15716612304</v>
      </c>
      <c r="H10" s="35" t="s">
        <v>41</v>
      </c>
      <c r="I10" s="35">
        <v>99</v>
      </c>
      <c r="J10" s="32" t="s">
        <v>31</v>
      </c>
      <c r="K10" s="32">
        <v>3</v>
      </c>
      <c r="L10" s="32">
        <v>3</v>
      </c>
      <c r="M10" s="32" t="s">
        <v>32</v>
      </c>
      <c r="N10" s="12">
        <v>3.31</v>
      </c>
      <c r="O10" s="47">
        <v>88.2928205128205</v>
      </c>
      <c r="P10" s="12">
        <v>5</v>
      </c>
      <c r="Q10" s="15" t="str">
        <f>_xlfn.DISPIMG("ID_7C39F84FE376474392E383C380954A29",1)</f>
        <v>=DISPIMG("ID_7C39F84FE376474392E383C380954A29",1)</v>
      </c>
      <c r="R10" s="12" t="s">
        <v>51</v>
      </c>
    </row>
    <row r="11" ht="25" customHeight="1" spans="1:18">
      <c r="A11" s="15">
        <v>6</v>
      </c>
      <c r="B11" s="12" t="s">
        <v>26</v>
      </c>
      <c r="C11" s="18" t="s">
        <v>52</v>
      </c>
      <c r="D11" s="18">
        <v>2022290367</v>
      </c>
      <c r="E11" s="15" t="s">
        <v>28</v>
      </c>
      <c r="F11" s="62" t="s">
        <v>53</v>
      </c>
      <c r="G11" s="15">
        <v>17313931533</v>
      </c>
      <c r="H11" s="35" t="s">
        <v>41</v>
      </c>
      <c r="I11" s="35">
        <v>99</v>
      </c>
      <c r="J11" s="35" t="s">
        <v>31</v>
      </c>
      <c r="K11" s="35">
        <v>5</v>
      </c>
      <c r="L11" s="15">
        <v>10</v>
      </c>
      <c r="M11" s="15" t="s">
        <v>32</v>
      </c>
      <c r="N11" s="15">
        <v>3.64</v>
      </c>
      <c r="O11" s="47">
        <v>87.4692307692308</v>
      </c>
      <c r="P11" s="12">
        <v>6</v>
      </c>
      <c r="Q11" s="15" t="str">
        <f>_xlfn.DISPIMG("ID_AC0BFA9200134CEEAB029C0315165F78",1)</f>
        <v>=DISPIMG("ID_AC0BFA9200134CEEAB029C0315165F78",1)</v>
      </c>
      <c r="R11" s="12" t="s">
        <v>51</v>
      </c>
    </row>
    <row r="12" ht="25" customHeight="1" spans="1:18">
      <c r="A12" s="15">
        <v>7</v>
      </c>
      <c r="B12" s="12" t="s">
        <v>26</v>
      </c>
      <c r="C12" s="18" t="s">
        <v>54</v>
      </c>
      <c r="D12" s="18">
        <v>2022290393</v>
      </c>
      <c r="E12" s="15" t="s">
        <v>28</v>
      </c>
      <c r="F12" s="64" t="s">
        <v>55</v>
      </c>
      <c r="G12" s="15">
        <v>18596797758</v>
      </c>
      <c r="H12" s="35" t="s">
        <v>41</v>
      </c>
      <c r="I12" s="35">
        <v>99</v>
      </c>
      <c r="J12" s="48" t="s">
        <v>31</v>
      </c>
      <c r="K12" s="35">
        <v>5</v>
      </c>
      <c r="L12" s="15">
        <v>5</v>
      </c>
      <c r="M12" s="15" t="s">
        <v>32</v>
      </c>
      <c r="N12" s="15">
        <v>3.66</v>
      </c>
      <c r="O12" s="49">
        <v>86.2102564102564</v>
      </c>
      <c r="P12" s="15">
        <v>7</v>
      </c>
      <c r="Q12" s="15" t="str">
        <f>_xlfn.DISPIMG("ID_4D6BF156C4A14D4CAB9511C82EA72206",1)</f>
        <v>=DISPIMG("ID_4D6BF156C4A14D4CAB9511C82EA72206",1)</v>
      </c>
      <c r="R12" s="12" t="s">
        <v>51</v>
      </c>
    </row>
    <row r="13" ht="25" customHeight="1" spans="1:18">
      <c r="A13" s="15">
        <v>8</v>
      </c>
      <c r="B13" s="12" t="s">
        <v>41</v>
      </c>
      <c r="C13" s="18" t="s">
        <v>56</v>
      </c>
      <c r="D13" s="18">
        <v>2022290377</v>
      </c>
      <c r="E13" s="15" t="s">
        <v>28</v>
      </c>
      <c r="F13" s="62" t="s">
        <v>57</v>
      </c>
      <c r="G13" s="15">
        <v>15213111924</v>
      </c>
      <c r="H13" s="35" t="s">
        <v>41</v>
      </c>
      <c r="I13" s="35">
        <v>99</v>
      </c>
      <c r="J13" s="35" t="s">
        <v>31</v>
      </c>
      <c r="K13" s="35">
        <v>4</v>
      </c>
      <c r="L13" s="15">
        <v>4</v>
      </c>
      <c r="M13" s="15" t="s">
        <v>32</v>
      </c>
      <c r="N13" s="15">
        <v>3.65</v>
      </c>
      <c r="O13" s="50">
        <v>85.1394871794872</v>
      </c>
      <c r="P13" s="51">
        <v>8</v>
      </c>
      <c r="Q13" s="15" t="str">
        <f>_xlfn.DISPIMG("ID_8FF94971D7894931B45D478960C2AD5C",1)</f>
        <v>=DISPIMG("ID_8FF94971D7894931B45D478960C2AD5C",1)</v>
      </c>
      <c r="R13" s="12" t="s">
        <v>51</v>
      </c>
    </row>
    <row r="14" ht="131" customHeight="1" spans="1:18">
      <c r="A14" s="22" t="s">
        <v>36</v>
      </c>
      <c r="B14" s="23"/>
      <c r="C14" s="23"/>
      <c r="D14" s="24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</row>
  </sheetData>
  <mergeCells count="9">
    <mergeCell ref="A1:R1"/>
    <mergeCell ref="A2:R2"/>
    <mergeCell ref="A3:H3"/>
    <mergeCell ref="I3:M3"/>
    <mergeCell ref="A4:F4"/>
    <mergeCell ref="H4:J4"/>
    <mergeCell ref="K4:M4"/>
    <mergeCell ref="A14:R14"/>
    <mergeCell ref="N3:R4"/>
  </mergeCells>
  <pageMargins left="0.7" right="0.7" top="0.75" bottom="0.75" header="0.3" footer="0.3"/>
  <pageSetup paperSize="9" scale="8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tabSelected="1" workbookViewId="0">
      <selection activeCell="F14" sqref="F14"/>
    </sheetView>
  </sheetViews>
  <sheetFormatPr defaultColWidth="9" defaultRowHeight="13.5"/>
  <cols>
    <col min="1" max="1" width="5.88333333333333" customWidth="1"/>
    <col min="2" max="2" width="7.875" customWidth="1"/>
    <col min="3" max="3" width="8.5" customWidth="1"/>
    <col min="4" max="4" width="10.625" style="2" customWidth="1"/>
    <col min="5" max="5" width="6" customWidth="1"/>
    <col min="8" max="8" width="8.5" customWidth="1"/>
    <col min="9" max="9" width="5.75" customWidth="1"/>
    <col min="10" max="10" width="8.25" customWidth="1"/>
    <col min="12" max="12" width="8.75" customWidth="1"/>
    <col min="13" max="13" width="6.625" customWidth="1"/>
    <col min="14" max="15" width="6.75" customWidth="1"/>
    <col min="16" max="16" width="7" customWidth="1"/>
    <col min="17" max="17" width="24.6"/>
  </cols>
  <sheetData>
    <row r="1" spans="1:18">
      <c r="A1" s="3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37"/>
    </row>
    <row r="2" ht="20.25" spans="1:18">
      <c r="A2" s="6" t="s">
        <v>1</v>
      </c>
      <c r="B2" s="6"/>
      <c r="C2" s="6"/>
      <c r="D2" s="7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ht="14.25" spans="1:18">
      <c r="A3" s="8" t="s">
        <v>58</v>
      </c>
      <c r="B3" s="8"/>
      <c r="C3" s="8"/>
      <c r="D3" s="9"/>
      <c r="E3" s="8"/>
      <c r="F3" s="8"/>
      <c r="G3" s="8"/>
      <c r="H3" s="8"/>
      <c r="I3" s="8" t="s">
        <v>59</v>
      </c>
      <c r="J3" s="8"/>
      <c r="K3" s="8"/>
      <c r="L3" s="8"/>
      <c r="M3" s="8"/>
      <c r="N3" s="25" t="s">
        <v>4</v>
      </c>
      <c r="O3" s="26"/>
      <c r="P3" s="26"/>
      <c r="Q3" s="26"/>
      <c r="R3" s="38"/>
    </row>
    <row r="4" ht="14.25" spans="1:18">
      <c r="A4" s="8" t="s">
        <v>5</v>
      </c>
      <c r="B4" s="8"/>
      <c r="C4" s="8"/>
      <c r="D4" s="9"/>
      <c r="E4" s="8"/>
      <c r="F4" s="8"/>
      <c r="G4" s="8"/>
      <c r="H4" s="8" t="s">
        <v>6</v>
      </c>
      <c r="I4" s="8"/>
      <c r="J4" s="8"/>
      <c r="K4" s="8" t="s">
        <v>7</v>
      </c>
      <c r="L4" s="8"/>
      <c r="M4" s="8"/>
      <c r="N4" s="27"/>
      <c r="O4" s="28"/>
      <c r="P4" s="28"/>
      <c r="Q4" s="28"/>
      <c r="R4" s="39"/>
    </row>
    <row r="5" ht="45" spans="1:18">
      <c r="A5" s="10" t="s">
        <v>8</v>
      </c>
      <c r="B5" s="10" t="s">
        <v>9</v>
      </c>
      <c r="C5" s="10" t="s">
        <v>10</v>
      </c>
      <c r="D5" s="11" t="s">
        <v>11</v>
      </c>
      <c r="E5" s="10" t="s">
        <v>12</v>
      </c>
      <c r="F5" s="10" t="s">
        <v>13</v>
      </c>
      <c r="G5" s="10" t="s">
        <v>14</v>
      </c>
      <c r="H5" s="10" t="s">
        <v>15</v>
      </c>
      <c r="I5" s="10" t="s">
        <v>16</v>
      </c>
      <c r="J5" s="29" t="s">
        <v>17</v>
      </c>
      <c r="K5" s="29" t="s">
        <v>18</v>
      </c>
      <c r="L5" s="29" t="s">
        <v>19</v>
      </c>
      <c r="M5" s="30" t="s">
        <v>20</v>
      </c>
      <c r="N5" s="30" t="s">
        <v>21</v>
      </c>
      <c r="O5" s="30" t="s">
        <v>22</v>
      </c>
      <c r="P5" s="30" t="s">
        <v>23</v>
      </c>
      <c r="Q5" s="40" t="s">
        <v>24</v>
      </c>
      <c r="R5" s="10" t="s">
        <v>25</v>
      </c>
    </row>
    <row r="6" ht="25" customHeight="1" spans="1:18">
      <c r="A6" s="12">
        <v>1</v>
      </c>
      <c r="B6" s="12" t="s">
        <v>26</v>
      </c>
      <c r="C6" s="13" t="s">
        <v>60</v>
      </c>
      <c r="D6" s="13">
        <v>2022290765</v>
      </c>
      <c r="E6" s="14" t="s">
        <v>28</v>
      </c>
      <c r="F6" s="62" t="s">
        <v>61</v>
      </c>
      <c r="G6" s="16">
        <v>13355082595</v>
      </c>
      <c r="H6" s="15" t="s">
        <v>62</v>
      </c>
      <c r="I6" s="15">
        <v>175</v>
      </c>
      <c r="J6" s="15" t="s">
        <v>31</v>
      </c>
      <c r="K6" s="15">
        <v>5</v>
      </c>
      <c r="L6" s="15">
        <v>14</v>
      </c>
      <c r="M6" s="15" t="s">
        <v>32</v>
      </c>
      <c r="N6" s="15">
        <v>3.64</v>
      </c>
      <c r="O6" s="31">
        <v>92.9398198198198</v>
      </c>
      <c r="P6" s="12">
        <v>1</v>
      </c>
      <c r="Q6" s="41" t="str">
        <f>_xlfn.DISPIMG("ID_F1D2205CFE4C49A4BE610C40B5CC04AE",1)</f>
        <v>=DISPIMG("ID_F1D2205CFE4C49A4BE610C40B5CC04AE",1)</v>
      </c>
      <c r="R6" s="15"/>
    </row>
    <row r="7" s="1" customFormat="1" ht="25" customHeight="1" spans="1:18">
      <c r="A7" s="17">
        <v>2</v>
      </c>
      <c r="B7" s="17" t="s">
        <v>26</v>
      </c>
      <c r="C7" s="18" t="s">
        <v>63</v>
      </c>
      <c r="D7" s="18">
        <v>2022290711</v>
      </c>
      <c r="E7" s="19" t="s">
        <v>28</v>
      </c>
      <c r="F7" s="65" t="s">
        <v>64</v>
      </c>
      <c r="G7" s="19">
        <v>13165287818</v>
      </c>
      <c r="H7" s="15" t="s">
        <v>62</v>
      </c>
      <c r="I7" s="15">
        <v>175</v>
      </c>
      <c r="J7" s="32" t="s">
        <v>31</v>
      </c>
      <c r="K7" s="32">
        <v>6</v>
      </c>
      <c r="L7" s="32">
        <v>7</v>
      </c>
      <c r="M7" s="32" t="s">
        <v>32</v>
      </c>
      <c r="N7" s="17">
        <v>3.62</v>
      </c>
      <c r="O7" s="33">
        <v>89.9571171171171</v>
      </c>
      <c r="P7" s="17">
        <v>2</v>
      </c>
      <c r="Q7" s="41" t="str">
        <f>_xlfn.DISPIMG("ID_67D5198AF62D4A3E82FCF2F420FE8F43",1)</f>
        <v>=DISPIMG("ID_67D5198AF62D4A3E82FCF2F420FE8F43",1)</v>
      </c>
      <c r="R7" s="20" t="s">
        <v>65</v>
      </c>
    </row>
    <row r="8" s="1" customFormat="1" ht="25" customHeight="1" spans="1:18">
      <c r="A8" s="17">
        <v>3</v>
      </c>
      <c r="B8" s="17" t="s">
        <v>26</v>
      </c>
      <c r="C8" s="18" t="s">
        <v>66</v>
      </c>
      <c r="D8" s="18">
        <v>2022290721</v>
      </c>
      <c r="E8" s="18" t="s">
        <v>28</v>
      </c>
      <c r="F8" s="61" t="s">
        <v>67</v>
      </c>
      <c r="G8" s="20">
        <v>15550867828</v>
      </c>
      <c r="H8" s="18" t="s">
        <v>62</v>
      </c>
      <c r="I8" s="15">
        <v>175</v>
      </c>
      <c r="J8" s="18" t="s">
        <v>31</v>
      </c>
      <c r="K8" s="18">
        <v>5</v>
      </c>
      <c r="L8" s="18">
        <v>5</v>
      </c>
      <c r="M8" s="18" t="s">
        <v>32</v>
      </c>
      <c r="N8" s="18">
        <v>3.55</v>
      </c>
      <c r="O8" s="33">
        <v>89.02</v>
      </c>
      <c r="P8" s="17">
        <v>3</v>
      </c>
      <c r="Q8" s="42" t="str">
        <f>_xlfn.DISPIMG("ID_437D83FFEE8F42808EF830DE89E34DFB",1)</f>
        <v>=DISPIMG("ID_437D83FFEE8F42808EF830DE89E34DFB",1)</v>
      </c>
      <c r="R8" s="20" t="s">
        <v>68</v>
      </c>
    </row>
    <row r="9" s="1" customFormat="1" ht="25" customHeight="1" spans="1:18">
      <c r="A9" s="17">
        <v>4</v>
      </c>
      <c r="B9" s="17" t="s">
        <v>26</v>
      </c>
      <c r="C9" s="18" t="s">
        <v>69</v>
      </c>
      <c r="D9" s="18">
        <v>2022290834</v>
      </c>
      <c r="E9" s="20" t="s">
        <v>28</v>
      </c>
      <c r="F9" s="61" t="s">
        <v>70</v>
      </c>
      <c r="G9" s="20">
        <v>19822935274</v>
      </c>
      <c r="H9" s="15" t="s">
        <v>62</v>
      </c>
      <c r="I9" s="15">
        <v>175</v>
      </c>
      <c r="J9" s="34" t="s">
        <v>31</v>
      </c>
      <c r="K9" s="34">
        <v>5</v>
      </c>
      <c r="L9" s="20">
        <v>5</v>
      </c>
      <c r="M9" s="20" t="s">
        <v>32</v>
      </c>
      <c r="N9" s="20">
        <v>3.41</v>
      </c>
      <c r="O9" s="33">
        <v>89.5277777777778</v>
      </c>
      <c r="P9" s="17">
        <v>4</v>
      </c>
      <c r="Q9" s="43" t="str">
        <f>_xlfn.DISPIMG("ID_B14BE90526EF4A9AB50212FA6BA51491",1)</f>
        <v>=DISPIMG("ID_B14BE90526EF4A9AB50212FA6BA51491",1)</v>
      </c>
      <c r="R9" s="20"/>
    </row>
    <row r="10" s="1" customFormat="1" ht="25" customHeight="1" spans="1:18">
      <c r="A10" s="17">
        <v>5</v>
      </c>
      <c r="B10" s="17" t="s">
        <v>26</v>
      </c>
      <c r="C10" s="18" t="s">
        <v>71</v>
      </c>
      <c r="D10" s="18">
        <v>2022290879</v>
      </c>
      <c r="E10" s="20" t="s">
        <v>45</v>
      </c>
      <c r="F10" s="61" t="s">
        <v>72</v>
      </c>
      <c r="G10" s="20">
        <v>17384984601</v>
      </c>
      <c r="H10" s="15" t="s">
        <v>62</v>
      </c>
      <c r="I10" s="15">
        <v>175</v>
      </c>
      <c r="J10" s="34" t="s">
        <v>31</v>
      </c>
      <c r="K10" s="34">
        <v>5</v>
      </c>
      <c r="L10" s="20">
        <v>3</v>
      </c>
      <c r="M10" s="20" t="s">
        <v>32</v>
      </c>
      <c r="N10" s="20">
        <v>3.1</v>
      </c>
      <c r="O10" s="33">
        <v>87.7555555555555</v>
      </c>
      <c r="P10" s="17">
        <v>5</v>
      </c>
      <c r="Q10" s="41" t="str">
        <f>_xlfn.DISPIMG("ID_3FC8B6ABD55D402FB32D36A684DB55DC",1)</f>
        <v>=DISPIMG("ID_3FC8B6ABD55D402FB32D36A684DB55DC",1)</v>
      </c>
      <c r="R10" s="20"/>
    </row>
    <row r="11" s="1" customFormat="1" ht="25" customHeight="1" spans="1:18">
      <c r="A11" s="17">
        <v>6</v>
      </c>
      <c r="B11" s="17" t="s">
        <v>26</v>
      </c>
      <c r="C11" s="18" t="s">
        <v>73</v>
      </c>
      <c r="D11" s="18">
        <v>2022290734</v>
      </c>
      <c r="E11" s="20" t="s">
        <v>45</v>
      </c>
      <c r="F11" s="61" t="s">
        <v>74</v>
      </c>
      <c r="G11" s="20">
        <v>15735001433</v>
      </c>
      <c r="H11" s="15" t="s">
        <v>62</v>
      </c>
      <c r="I11" s="15">
        <v>175</v>
      </c>
      <c r="J11" s="34" t="s">
        <v>31</v>
      </c>
      <c r="K11" s="34">
        <v>2</v>
      </c>
      <c r="L11" s="20">
        <v>2</v>
      </c>
      <c r="M11" s="20" t="s">
        <v>32</v>
      </c>
      <c r="N11" s="20">
        <v>3.54</v>
      </c>
      <c r="O11" s="33">
        <v>87.6</v>
      </c>
      <c r="P11" s="17">
        <v>6</v>
      </c>
      <c r="Q11" s="20" t="str">
        <f>_xlfn.DISPIMG("ID_18D0CD9E1ECB45F3A2F54D3D6961FA96",1)</f>
        <v>=DISPIMG("ID_18D0CD9E1ECB45F3A2F54D3D6961FA96",1)</v>
      </c>
      <c r="R11" s="20"/>
    </row>
    <row r="12" s="1" customFormat="1" ht="25" customHeight="1" spans="1:18">
      <c r="A12" s="17">
        <v>7</v>
      </c>
      <c r="B12" s="17" t="s">
        <v>26</v>
      </c>
      <c r="C12" s="18" t="s">
        <v>75</v>
      </c>
      <c r="D12" s="18">
        <v>2022290735</v>
      </c>
      <c r="E12" s="19" t="s">
        <v>28</v>
      </c>
      <c r="F12" s="66" t="s">
        <v>76</v>
      </c>
      <c r="G12" s="21">
        <v>17761219994</v>
      </c>
      <c r="H12" s="15" t="s">
        <v>62</v>
      </c>
      <c r="I12" s="15">
        <v>175</v>
      </c>
      <c r="J12" s="32" t="s">
        <v>31</v>
      </c>
      <c r="K12" s="32">
        <v>5</v>
      </c>
      <c r="L12" s="32">
        <v>11</v>
      </c>
      <c r="M12" s="32" t="s">
        <v>32</v>
      </c>
      <c r="N12" s="17">
        <v>3.43</v>
      </c>
      <c r="O12" s="33">
        <v>87.3777777777778</v>
      </c>
      <c r="P12" s="17">
        <v>7</v>
      </c>
      <c r="Q12" s="42" t="str">
        <f>_xlfn.DISPIMG("ID_C9FFE01BED4547959132CE294E717E83",1)</f>
        <v>=DISPIMG("ID_C9FFE01BED4547959132CE294E717E83",1)</v>
      </c>
      <c r="R12" s="42"/>
    </row>
    <row r="13" s="1" customFormat="1" ht="25" customHeight="1" spans="1:18">
      <c r="A13" s="17">
        <v>8</v>
      </c>
      <c r="B13" s="17" t="s">
        <v>26</v>
      </c>
      <c r="C13" s="18" t="s">
        <v>77</v>
      </c>
      <c r="D13" s="18">
        <v>2022290777</v>
      </c>
      <c r="E13" s="20" t="s">
        <v>28</v>
      </c>
      <c r="F13" s="61" t="s">
        <v>78</v>
      </c>
      <c r="G13" s="20">
        <v>15325503855</v>
      </c>
      <c r="H13" s="15" t="s">
        <v>62</v>
      </c>
      <c r="I13" s="15">
        <v>175</v>
      </c>
      <c r="J13" s="34" t="s">
        <v>31</v>
      </c>
      <c r="K13" s="34">
        <v>2</v>
      </c>
      <c r="L13" s="20">
        <v>3</v>
      </c>
      <c r="M13" s="20" t="s">
        <v>32</v>
      </c>
      <c r="N13" s="17">
        <v>3.55</v>
      </c>
      <c r="O13" s="33">
        <v>86.8161111111111</v>
      </c>
      <c r="P13" s="17">
        <v>8</v>
      </c>
      <c r="Q13" s="42" t="str">
        <f>_xlfn.DISPIMG("ID_2EB47A2DF3F74213A9751E882F8F2ECF",1)</f>
        <v>=DISPIMG("ID_2EB47A2DF3F74213A9751E882F8F2ECF",1)</v>
      </c>
      <c r="R13" s="20"/>
    </row>
    <row r="14" s="1" customFormat="1" ht="25" customHeight="1" spans="1:18">
      <c r="A14" s="17">
        <v>9</v>
      </c>
      <c r="B14" s="17" t="s">
        <v>26</v>
      </c>
      <c r="C14" s="18" t="s">
        <v>79</v>
      </c>
      <c r="D14" s="18">
        <v>2022290814</v>
      </c>
      <c r="E14" s="20" t="s">
        <v>28</v>
      </c>
      <c r="F14" s="61" t="s">
        <v>80</v>
      </c>
      <c r="G14" s="20">
        <v>15284023284</v>
      </c>
      <c r="H14" s="15" t="s">
        <v>62</v>
      </c>
      <c r="I14" s="15">
        <v>175</v>
      </c>
      <c r="J14" s="34" t="s">
        <v>31</v>
      </c>
      <c r="K14" s="34">
        <v>3</v>
      </c>
      <c r="L14" s="20">
        <v>1</v>
      </c>
      <c r="M14" s="20" t="s">
        <v>32</v>
      </c>
      <c r="N14" s="20">
        <v>3.35</v>
      </c>
      <c r="O14" s="33">
        <v>86.2893333333334</v>
      </c>
      <c r="P14" s="17">
        <v>9</v>
      </c>
      <c r="Q14" s="42" t="str">
        <f>_xlfn.DISPIMG("ID_AC31F3C78B6746348DAC192D2E875631",1)</f>
        <v>=DISPIMG("ID_AC31F3C78B6746348DAC192D2E875631",1)</v>
      </c>
      <c r="R14" s="20" t="s">
        <v>81</v>
      </c>
    </row>
    <row r="15" ht="25" customHeight="1" spans="1:18">
      <c r="A15" s="17">
        <v>10</v>
      </c>
      <c r="B15" s="12" t="s">
        <v>26</v>
      </c>
      <c r="C15" s="18" t="s">
        <v>82</v>
      </c>
      <c r="D15" s="18">
        <v>2022290843</v>
      </c>
      <c r="E15" s="15" t="s">
        <v>28</v>
      </c>
      <c r="F15" s="62" t="s">
        <v>83</v>
      </c>
      <c r="G15" s="15">
        <v>18113429077</v>
      </c>
      <c r="H15" s="15" t="s">
        <v>62</v>
      </c>
      <c r="I15" s="15">
        <v>175</v>
      </c>
      <c r="J15" s="35" t="s">
        <v>31</v>
      </c>
      <c r="K15" s="35">
        <v>6</v>
      </c>
      <c r="L15" s="15">
        <v>8</v>
      </c>
      <c r="M15" s="15" t="s">
        <v>32</v>
      </c>
      <c r="N15" s="15">
        <v>3.52</v>
      </c>
      <c r="O15" s="31">
        <v>85.6055555555555</v>
      </c>
      <c r="P15" s="17">
        <v>11</v>
      </c>
      <c r="Q15" s="15" t="str">
        <f>_xlfn.DISPIMG("ID_1B4BB49C19F748B2823E20F8BC888A02",1)</f>
        <v>=DISPIMG("ID_1B4BB49C19F748B2823E20F8BC888A02",1)</v>
      </c>
      <c r="R15" s="15" t="s">
        <v>81</v>
      </c>
    </row>
    <row r="16" ht="25" customHeight="1" spans="1:18">
      <c r="A16" s="17">
        <v>11</v>
      </c>
      <c r="B16" s="12" t="s">
        <v>26</v>
      </c>
      <c r="C16" s="18" t="s">
        <v>84</v>
      </c>
      <c r="D16" s="18">
        <v>2022290830</v>
      </c>
      <c r="E16" s="15" t="s">
        <v>28</v>
      </c>
      <c r="F16" s="62" t="s">
        <v>85</v>
      </c>
      <c r="G16" s="15">
        <v>15196775321</v>
      </c>
      <c r="H16" s="15" t="s">
        <v>62</v>
      </c>
      <c r="I16" s="15">
        <v>175</v>
      </c>
      <c r="J16" s="35" t="s">
        <v>31</v>
      </c>
      <c r="K16" s="35">
        <v>4</v>
      </c>
      <c r="L16" s="15">
        <v>2</v>
      </c>
      <c r="M16" s="15" t="s">
        <v>32</v>
      </c>
      <c r="N16" s="15">
        <v>3.19</v>
      </c>
      <c r="O16" s="31">
        <v>85.5677777777778</v>
      </c>
      <c r="P16" s="17">
        <v>12</v>
      </c>
      <c r="Q16" s="15" t="str">
        <f>_xlfn.DISPIMG("ID_3185DE0EDB97489F80C6FC1C0712AE95",1)</f>
        <v>=DISPIMG("ID_3185DE0EDB97489F80C6FC1C0712AE95",1)</v>
      </c>
      <c r="R16" s="15" t="s">
        <v>81</v>
      </c>
    </row>
    <row r="17" ht="25" customHeight="1" spans="1:18">
      <c r="A17" s="17">
        <v>12</v>
      </c>
      <c r="B17" s="12" t="s">
        <v>26</v>
      </c>
      <c r="C17" s="18" t="s">
        <v>86</v>
      </c>
      <c r="D17" s="18">
        <v>2022290729</v>
      </c>
      <c r="E17" s="15" t="s">
        <v>28</v>
      </c>
      <c r="F17" s="15" t="s">
        <v>87</v>
      </c>
      <c r="G17" s="15">
        <v>19302802115</v>
      </c>
      <c r="H17" s="15" t="s">
        <v>62</v>
      </c>
      <c r="I17" s="15">
        <v>175</v>
      </c>
      <c r="J17" s="35" t="s">
        <v>31</v>
      </c>
      <c r="K17" s="35">
        <v>3</v>
      </c>
      <c r="L17" s="15">
        <v>1</v>
      </c>
      <c r="M17" s="15" t="s">
        <v>32</v>
      </c>
      <c r="N17" s="15">
        <v>3.58</v>
      </c>
      <c r="O17" s="31">
        <v>85.0222222222222</v>
      </c>
      <c r="P17" s="17">
        <v>13</v>
      </c>
      <c r="Q17" s="15" t="str">
        <f>_xlfn.DISPIMG("ID_735DC6F27758454CBAC778C14B5590B3",1)</f>
        <v>=DISPIMG("ID_735DC6F27758454CBAC778C14B5590B3",1)</v>
      </c>
      <c r="R17" s="15" t="s">
        <v>88</v>
      </c>
    </row>
    <row r="18" ht="25" customHeight="1" spans="1:18">
      <c r="A18" s="17">
        <v>13</v>
      </c>
      <c r="B18" s="12" t="s">
        <v>26</v>
      </c>
      <c r="C18" s="18" t="s">
        <v>89</v>
      </c>
      <c r="D18" s="18">
        <v>2022290778</v>
      </c>
      <c r="E18" s="15" t="s">
        <v>28</v>
      </c>
      <c r="F18" s="62" t="s">
        <v>90</v>
      </c>
      <c r="G18" s="15">
        <v>13073582779</v>
      </c>
      <c r="H18" s="15" t="s">
        <v>62</v>
      </c>
      <c r="I18" s="15">
        <v>175</v>
      </c>
      <c r="J18" s="35" t="s">
        <v>31</v>
      </c>
      <c r="K18" s="35">
        <v>2</v>
      </c>
      <c r="L18" s="15">
        <v>3</v>
      </c>
      <c r="M18" s="15" t="s">
        <v>32</v>
      </c>
      <c r="N18" s="15">
        <v>3.48</v>
      </c>
      <c r="O18" s="36">
        <v>84.2794444444445</v>
      </c>
      <c r="P18" s="17">
        <v>14</v>
      </c>
      <c r="Q18" s="15" t="str">
        <f>_xlfn.DISPIMG("ID_431C9177F5604C7DAECE2DAE081C4F3E",1)</f>
        <v>=DISPIMG("ID_431C9177F5604C7DAECE2DAE081C4F3E",1)</v>
      </c>
      <c r="R18" s="15" t="s">
        <v>81</v>
      </c>
    </row>
    <row r="19" ht="132" customHeight="1" spans="1:18">
      <c r="A19" s="22" t="s">
        <v>36</v>
      </c>
      <c r="B19" s="23"/>
      <c r="C19" s="23"/>
      <c r="D19" s="24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</row>
  </sheetData>
  <mergeCells count="9">
    <mergeCell ref="A1:R1"/>
    <mergeCell ref="A2:R2"/>
    <mergeCell ref="A3:H3"/>
    <mergeCell ref="I3:M3"/>
    <mergeCell ref="A4:F4"/>
    <mergeCell ref="H4:J4"/>
    <mergeCell ref="K4:M4"/>
    <mergeCell ref="A19:R19"/>
    <mergeCell ref="N3:R4"/>
  </mergeCells>
  <pageMargins left="0.7" right="0.7" top="0.75" bottom="0.75" header="0.3" footer="0.3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音乐表演</vt:lpstr>
      <vt:lpstr>舞蹈学</vt:lpstr>
      <vt:lpstr>舞蹈表演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Mayo</dc:creator>
  <cp:lastModifiedBy>Administrator</cp:lastModifiedBy>
  <dcterms:created xsi:type="dcterms:W3CDTF">2021-09-09T11:23:00Z</dcterms:created>
  <cp:lastPrinted>2021-09-10T14:19:00Z</cp:lastPrinted>
  <dcterms:modified xsi:type="dcterms:W3CDTF">2025-09-09T07:26:13Z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37C89B1EB0D84974BAB8581044D67EC1_13</vt:lpwstr>
  </property>
  <property fmtid="{D5CDD505-2E9C-101B-9397-08002B2CF9AE}" pid="3" name="KSOProductBuildVer">
    <vt:lpwstr>2052-12.8.2.15311</vt:lpwstr>
  </property>
</Properties>
</file>